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0"/>
  </bookViews>
  <sheets>
    <sheet name="Lหน่วยงาน" sheetId="1" r:id="rId1"/>
    <sheet name="Lผู้ประเมิน" sheetId="2" r:id="rId2"/>
    <sheet name="Q2" sheetId="3" r:id="rId3"/>
    <sheet name="Q1" sheetId="4" r:id="rId4"/>
  </sheets>
  <definedNames/>
  <calcPr fullCalcOnLoad="1"/>
</workbook>
</file>

<file path=xl/sharedStrings.xml><?xml version="1.0" encoding="utf-8"?>
<sst xmlns="http://schemas.openxmlformats.org/spreadsheetml/2006/main" count="139" uniqueCount="49">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</sst>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</numFmts>
  <fonts count="10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6"/>
      <name val="Cordia New"/>
      <family val="0"/>
    </font>
    <font>
      <sz val="18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189" fontId="0" fillId="2" borderId="1" xfId="0" applyNumberFormat="1" applyFill="1" applyBorder="1" applyAlignment="1">
      <alignment/>
    </xf>
    <xf numFmtId="0" fontId="0" fillId="3" borderId="2" xfId="0" applyFill="1" applyBorder="1" applyAlignment="1">
      <alignment/>
    </xf>
    <xf numFmtId="189" fontId="0" fillId="2" borderId="1" xfId="0" applyNumberFormat="1" applyFill="1" applyBorder="1" applyAlignment="1">
      <alignment horizontal="right"/>
    </xf>
    <xf numFmtId="189" fontId="0" fillId="4" borderId="1" xfId="0" applyNumberFormat="1" applyFill="1" applyBorder="1" applyAlignment="1">
      <alignment horizontal="right"/>
    </xf>
    <xf numFmtId="0" fontId="1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425"/>
          <c:y val="0.0565"/>
          <c:w val="0.7157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25627513"/>
        <c:axId val="29321026"/>
      </c:barChart>
      <c:catAx>
        <c:axId val="2562751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9321026"/>
        <c:crosses val="autoZero"/>
        <c:auto val="1"/>
        <c:lblOffset val="100"/>
        <c:noMultiLvlLbl val="0"/>
      </c:catAx>
      <c:valAx>
        <c:axId val="2932102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562751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096"/>
          <c:w val="0.366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'Q1'!$B$12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'Q1'!$B$13</c:f>
              <c:numCache/>
            </c:numRef>
          </c:val>
        </c:ser>
        <c:ser>
          <c:idx val="1"/>
          <c:order val="1"/>
          <c:tx>
            <c:strRef>
              <c:f>'Q1'!$C$12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'Q1'!$C$13</c:f>
              <c:numCache/>
            </c:numRef>
          </c:val>
        </c:ser>
        <c:ser>
          <c:idx val="2"/>
          <c:order val="2"/>
          <c:tx>
            <c:strRef>
              <c:f>'Q1'!$D$12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'Q1'!$D$13</c:f>
              <c:numCache/>
            </c:numRef>
          </c:val>
        </c:ser>
        <c:ser>
          <c:idx val="3"/>
          <c:order val="3"/>
          <c:tx>
            <c:strRef>
              <c:f>'Q1'!$E$12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'Q1'!$E$13</c:f>
              <c:numCache/>
            </c:numRef>
          </c:val>
        </c:ser>
        <c:ser>
          <c:idx val="4"/>
          <c:order val="4"/>
          <c:tx>
            <c:strRef>
              <c:f>'Q1'!$F$12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'Q1'!$F$13</c:f>
              <c:numCache/>
            </c:numRef>
          </c:val>
        </c:ser>
        <c:ser>
          <c:idx val="5"/>
          <c:order val="5"/>
          <c:tx>
            <c:strRef>
              <c:f>'Q1'!$G$12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'Q1'!$G$13</c:f>
              <c:numCache/>
            </c:numRef>
          </c:val>
        </c:ser>
        <c:ser>
          <c:idx val="6"/>
          <c:order val="6"/>
          <c:tx>
            <c:strRef>
              <c:f>'Q1'!$H$12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'Q1'!$H$13</c:f>
              <c:numCache/>
            </c:numRef>
          </c:val>
        </c:ser>
        <c:ser>
          <c:idx val="7"/>
          <c:order val="7"/>
          <c:tx>
            <c:strRef>
              <c:f>'Q1'!$I$12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'Q1'!$I$13</c:f>
              <c:numCache/>
            </c:numRef>
          </c:val>
        </c:ser>
        <c:ser>
          <c:idx val="8"/>
          <c:order val="8"/>
          <c:tx>
            <c:strRef>
              <c:f>'Q1'!$J$12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'Q1'!$J$13</c:f>
              <c:numCache/>
            </c:numRef>
          </c:val>
        </c:ser>
        <c:axId val="35689319"/>
        <c:axId val="52768416"/>
      </c:barChart>
      <c:catAx>
        <c:axId val="3568931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2768416"/>
        <c:crosses val="autoZero"/>
        <c:auto val="1"/>
        <c:lblOffset val="100"/>
        <c:noMultiLvlLbl val="0"/>
      </c:catAx>
      <c:valAx>
        <c:axId val="5276841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568931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67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525"/>
          <c:y val="0.15"/>
          <c:w val="0.673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25"/>
          <c:y val="0.37"/>
          <c:w val="0.207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15"/>
          <c:w val="0.761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775"/>
          <c:y val="0.36"/>
          <c:w val="0.12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62562643"/>
        <c:axId val="26192876"/>
      </c:barChart>
      <c:catAx>
        <c:axId val="6256264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6192876"/>
        <c:crosses val="autoZero"/>
        <c:auto val="1"/>
        <c:lblOffset val="100"/>
        <c:noMultiLvlLbl val="0"/>
      </c:catAx>
      <c:valAx>
        <c:axId val="2619287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256264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75"/>
          <c:w val="0.679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34409293"/>
        <c:axId val="41248182"/>
      </c:barChart>
      <c:catAx>
        <c:axId val="3440929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1248182"/>
        <c:crosses val="autoZero"/>
        <c:auto val="1"/>
        <c:lblOffset val="100"/>
        <c:noMultiLvlLbl val="0"/>
      </c:catAx>
      <c:valAx>
        <c:axId val="4124818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440929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1425"/>
          <c:y val="0.0725"/>
          <c:w val="0.368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21</xdr:row>
      <xdr:rowOff>257175</xdr:rowOff>
    </xdr:from>
    <xdr:to>
      <xdr:col>15</xdr:col>
      <xdr:colOff>209550</xdr:colOff>
      <xdr:row>32</xdr:row>
      <xdr:rowOff>180975</xdr:rowOff>
    </xdr:to>
    <xdr:graphicFrame>
      <xdr:nvGraphicFramePr>
        <xdr:cNvPr id="1" name="Chart 1"/>
        <xdr:cNvGraphicFramePr/>
      </xdr:nvGraphicFramePr>
      <xdr:xfrm>
        <a:off x="85725" y="6057900"/>
        <a:ext cx="583882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187642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428875" y="9563100"/>
        <a:ext cx="312420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02907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11</xdr:row>
      <xdr:rowOff>247650</xdr:rowOff>
    </xdr:from>
    <xdr:to>
      <xdr:col>14</xdr:col>
      <xdr:colOff>266700</xdr:colOff>
      <xdr:row>22</xdr:row>
      <xdr:rowOff>171450</xdr:rowOff>
    </xdr:to>
    <xdr:graphicFrame>
      <xdr:nvGraphicFramePr>
        <xdr:cNvPr id="1" name="Chart 1"/>
        <xdr:cNvGraphicFramePr/>
      </xdr:nvGraphicFramePr>
      <xdr:xfrm>
        <a:off x="314325" y="32861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40</xdr:row>
      <xdr:rowOff>247650</xdr:rowOff>
    </xdr:from>
    <xdr:to>
      <xdr:col>12</xdr:col>
      <xdr:colOff>47625</xdr:colOff>
      <xdr:row>50</xdr:row>
      <xdr:rowOff>200025</xdr:rowOff>
    </xdr:to>
    <xdr:graphicFrame>
      <xdr:nvGraphicFramePr>
        <xdr:cNvPr id="1" name="Chart 1"/>
        <xdr:cNvGraphicFramePr/>
      </xdr:nvGraphicFramePr>
      <xdr:xfrm>
        <a:off x="314325" y="11296650"/>
        <a:ext cx="539115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52</xdr:row>
      <xdr:rowOff>9525</xdr:rowOff>
    </xdr:from>
    <xdr:to>
      <xdr:col>5</xdr:col>
      <xdr:colOff>171450</xdr:colOff>
      <xdr:row>55</xdr:row>
      <xdr:rowOff>219075</xdr:rowOff>
    </xdr:to>
    <xdr:graphicFrame>
      <xdr:nvGraphicFramePr>
        <xdr:cNvPr id="2" name="Chart 2"/>
        <xdr:cNvGraphicFramePr/>
      </xdr:nvGraphicFramePr>
      <xdr:xfrm>
        <a:off x="323850" y="14373225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52</xdr:row>
      <xdr:rowOff>9525</xdr:rowOff>
    </xdr:from>
    <xdr:to>
      <xdr:col>10</xdr:col>
      <xdr:colOff>133350</xdr:colOff>
      <xdr:row>55</xdr:row>
      <xdr:rowOff>219075</xdr:rowOff>
    </xdr:to>
    <xdr:graphicFrame>
      <xdr:nvGraphicFramePr>
        <xdr:cNvPr id="3" name="Chart 3"/>
        <xdr:cNvGraphicFramePr/>
      </xdr:nvGraphicFramePr>
      <xdr:xfrm>
        <a:off x="2676525" y="14373225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56</xdr:row>
      <xdr:rowOff>28575</xdr:rowOff>
    </xdr:from>
    <xdr:to>
      <xdr:col>10</xdr:col>
      <xdr:colOff>142875</xdr:colOff>
      <xdr:row>59</xdr:row>
      <xdr:rowOff>238125</xdr:rowOff>
    </xdr:to>
    <xdr:graphicFrame>
      <xdr:nvGraphicFramePr>
        <xdr:cNvPr id="4" name="Chart 4"/>
        <xdr:cNvGraphicFramePr/>
      </xdr:nvGraphicFramePr>
      <xdr:xfrm>
        <a:off x="2686050" y="15497175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13</xdr:row>
      <xdr:rowOff>104775</xdr:rowOff>
    </xdr:from>
    <xdr:to>
      <xdr:col>9</xdr:col>
      <xdr:colOff>485775</xdr:colOff>
      <xdr:row>23</xdr:row>
      <xdr:rowOff>57150</xdr:rowOff>
    </xdr:to>
    <xdr:graphicFrame>
      <xdr:nvGraphicFramePr>
        <xdr:cNvPr id="1" name="Chart 1"/>
        <xdr:cNvGraphicFramePr/>
      </xdr:nvGraphicFramePr>
      <xdr:xfrm>
        <a:off x="257175" y="3695700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1"/>
  <sheetViews>
    <sheetView tabSelected="1" workbookViewId="0" topLeftCell="A22">
      <selection activeCell="J2" sqref="J2"/>
    </sheetView>
  </sheetViews>
  <sheetFormatPr defaultColWidth="9.140625" defaultRowHeight="21.75"/>
  <cols>
    <col min="1" max="1" width="6.421875" style="0" customWidth="1"/>
    <col min="2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11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11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11">
        <v>3</v>
      </c>
      <c r="B6" s="4">
        <v>1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1</v>
      </c>
      <c r="J6" s="4">
        <v>1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</row>
    <row r="7" spans="1:19" ht="21.75">
      <c r="A7" s="11">
        <v>4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5</v>
      </c>
      <c r="N7" s="4">
        <v>5</v>
      </c>
      <c r="O7" s="4">
        <v>5</v>
      </c>
      <c r="P7" s="4">
        <v>5</v>
      </c>
      <c r="Q7" s="4">
        <v>5</v>
      </c>
      <c r="R7" s="4">
        <v>5</v>
      </c>
      <c r="S7" s="4">
        <v>5</v>
      </c>
    </row>
    <row r="8" spans="1:19" ht="21.75">
      <c r="A8" s="11">
        <v>5</v>
      </c>
      <c r="B8" s="4">
        <v>1</v>
      </c>
      <c r="C8" s="4">
        <v>0</v>
      </c>
      <c r="D8" s="4">
        <v>1</v>
      </c>
      <c r="E8" s="4">
        <v>1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5</v>
      </c>
      <c r="Q8" s="4">
        <v>4</v>
      </c>
      <c r="R8" s="4">
        <v>4</v>
      </c>
      <c r="S8" s="4">
        <v>5</v>
      </c>
    </row>
    <row r="9" spans="1:19" ht="21.75">
      <c r="A9" s="11">
        <v>6</v>
      </c>
      <c r="B9" s="4">
        <v>0</v>
      </c>
      <c r="C9" s="4">
        <v>0</v>
      </c>
      <c r="D9" s="4">
        <v>1</v>
      </c>
      <c r="E9" s="4">
        <v>0</v>
      </c>
      <c r="F9" s="4">
        <v>1</v>
      </c>
      <c r="G9" s="4">
        <v>1</v>
      </c>
      <c r="H9" s="4">
        <v>1</v>
      </c>
      <c r="I9" s="4">
        <v>0</v>
      </c>
      <c r="J9" s="4">
        <v>0</v>
      </c>
      <c r="K9" s="4">
        <v>0</v>
      </c>
      <c r="L9" s="4">
        <v>0</v>
      </c>
      <c r="M9" s="4">
        <v>4</v>
      </c>
      <c r="N9" s="4">
        <v>4</v>
      </c>
      <c r="O9" s="4">
        <v>4</v>
      </c>
      <c r="P9" s="4">
        <v>4</v>
      </c>
      <c r="Q9" s="4">
        <v>4</v>
      </c>
      <c r="R9" s="4">
        <v>4</v>
      </c>
      <c r="S9" s="4">
        <v>5</v>
      </c>
    </row>
    <row r="10" spans="1:19" ht="21.75">
      <c r="A10" s="11">
        <v>7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3</v>
      </c>
      <c r="N10" s="2">
        <v>2</v>
      </c>
      <c r="O10" s="2">
        <v>3</v>
      </c>
      <c r="P10" s="2">
        <v>4</v>
      </c>
      <c r="Q10" s="2">
        <v>3</v>
      </c>
      <c r="R10" s="2">
        <v>3</v>
      </c>
      <c r="S10" s="2">
        <v>3</v>
      </c>
    </row>
    <row r="11" spans="1:19" ht="21.75">
      <c r="A11" s="11">
        <v>8</v>
      </c>
      <c r="B11" s="4">
        <v>1</v>
      </c>
      <c r="C11" s="4">
        <v>0</v>
      </c>
      <c r="D11" s="4">
        <v>1</v>
      </c>
      <c r="E11" s="4">
        <v>0</v>
      </c>
      <c r="F11" s="4">
        <v>1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4</v>
      </c>
      <c r="N11" s="2">
        <v>1</v>
      </c>
      <c r="O11" s="2">
        <v>1</v>
      </c>
      <c r="P11" s="2">
        <v>4</v>
      </c>
      <c r="Q11" s="2">
        <v>4</v>
      </c>
      <c r="R11" s="2">
        <v>1</v>
      </c>
      <c r="S11" s="2">
        <v>5</v>
      </c>
    </row>
    <row r="12" spans="1:19" ht="21.75">
      <c r="A12" s="11">
        <v>9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2">
        <v>5</v>
      </c>
      <c r="N12" s="2">
        <v>4</v>
      </c>
      <c r="O12" s="2">
        <v>4</v>
      </c>
      <c r="P12" s="2">
        <v>5</v>
      </c>
      <c r="Q12" s="2">
        <v>5</v>
      </c>
      <c r="R12" s="2">
        <v>4</v>
      </c>
      <c r="S12" s="2">
        <v>5</v>
      </c>
    </row>
    <row r="13" spans="1:19" ht="21.75">
      <c r="A13" s="11">
        <v>10</v>
      </c>
      <c r="B13" s="4">
        <v>1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1</v>
      </c>
      <c r="J13" s="4">
        <v>1</v>
      </c>
      <c r="K13" s="4">
        <v>1</v>
      </c>
      <c r="L13" s="4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</row>
    <row r="14" spans="1:19" ht="21.75">
      <c r="A14" s="11">
        <v>11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11">
        <v>12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11">
        <v>13</v>
      </c>
      <c r="B16" s="4">
        <v>1</v>
      </c>
      <c r="C16" s="4">
        <v>0</v>
      </c>
      <c r="D16" s="4">
        <v>1</v>
      </c>
      <c r="E16" s="4">
        <v>1</v>
      </c>
      <c r="F16" s="4">
        <v>1</v>
      </c>
      <c r="G16" s="4">
        <v>1</v>
      </c>
      <c r="H16" s="4">
        <v>1</v>
      </c>
      <c r="I16" s="4">
        <v>0</v>
      </c>
      <c r="J16" s="4">
        <v>0</v>
      </c>
      <c r="K16" s="4">
        <v>0</v>
      </c>
      <c r="L16" s="4">
        <v>0</v>
      </c>
      <c r="M16" s="2">
        <v>3</v>
      </c>
      <c r="N16" s="2">
        <v>3</v>
      </c>
      <c r="O16" s="2">
        <v>3</v>
      </c>
      <c r="P16" s="2">
        <v>4</v>
      </c>
      <c r="Q16" s="2">
        <v>1</v>
      </c>
      <c r="R16" s="2">
        <v>3</v>
      </c>
      <c r="S16" s="2">
        <v>5</v>
      </c>
    </row>
    <row r="17" spans="1:19" ht="21.75">
      <c r="A17" s="11">
        <v>14</v>
      </c>
      <c r="B17" s="4">
        <v>0</v>
      </c>
      <c r="C17" s="4">
        <v>1</v>
      </c>
      <c r="D17" s="4">
        <v>1</v>
      </c>
      <c r="E17" s="4">
        <v>0</v>
      </c>
      <c r="F17" s="4">
        <v>1</v>
      </c>
      <c r="G17" s="4">
        <v>1</v>
      </c>
      <c r="H17" s="4">
        <v>1</v>
      </c>
      <c r="I17" s="4">
        <v>0</v>
      </c>
      <c r="J17" s="4">
        <v>0</v>
      </c>
      <c r="K17" s="4">
        <v>0</v>
      </c>
      <c r="L17" s="4">
        <v>0</v>
      </c>
      <c r="M17" s="4">
        <v>3</v>
      </c>
      <c r="N17" s="4">
        <v>3</v>
      </c>
      <c r="O17" s="4">
        <v>3</v>
      </c>
      <c r="P17" s="4">
        <v>3</v>
      </c>
      <c r="Q17" s="4">
        <v>4</v>
      </c>
      <c r="R17" s="4">
        <v>3</v>
      </c>
      <c r="S17" s="4">
        <v>4</v>
      </c>
    </row>
    <row r="18" spans="2:19" ht="21.75">
      <c r="B18" s="8">
        <f>SUM(B4:B17)</f>
        <v>12</v>
      </c>
      <c r="C18" s="8">
        <f aca="true" t="shared" si="0" ref="C18:S18">SUM(C4:C17)</f>
        <v>1</v>
      </c>
      <c r="D18" s="8">
        <f t="shared" si="0"/>
        <v>9</v>
      </c>
      <c r="E18" s="8">
        <f t="shared" si="0"/>
        <v>5</v>
      </c>
      <c r="F18" s="8">
        <f t="shared" si="0"/>
        <v>9</v>
      </c>
      <c r="G18" s="8">
        <f t="shared" si="0"/>
        <v>7</v>
      </c>
      <c r="H18" s="8">
        <f t="shared" si="0"/>
        <v>6</v>
      </c>
      <c r="I18" s="8">
        <f t="shared" si="0"/>
        <v>5</v>
      </c>
      <c r="J18" s="8">
        <f t="shared" si="0"/>
        <v>5</v>
      </c>
      <c r="K18" s="8">
        <f t="shared" si="0"/>
        <v>4</v>
      </c>
      <c r="L18" s="8">
        <f t="shared" si="0"/>
        <v>1</v>
      </c>
      <c r="M18" s="8">
        <f t="shared" si="0"/>
        <v>36</v>
      </c>
      <c r="N18" s="8">
        <f t="shared" si="0"/>
        <v>31</v>
      </c>
      <c r="O18" s="8">
        <f t="shared" si="0"/>
        <v>33</v>
      </c>
      <c r="P18" s="8">
        <f t="shared" si="0"/>
        <v>40</v>
      </c>
      <c r="Q18" s="8">
        <f t="shared" si="0"/>
        <v>36</v>
      </c>
      <c r="R18" s="8">
        <f t="shared" si="0"/>
        <v>32</v>
      </c>
      <c r="S18" s="8">
        <f t="shared" si="0"/>
        <v>44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9">
        <f>B18/14*100</f>
        <v>85.71428571428571</v>
      </c>
      <c r="C20" s="9">
        <f aca="true" t="shared" si="1" ref="C20:L20">C18/14*100</f>
        <v>7.142857142857142</v>
      </c>
      <c r="D20" s="9">
        <f t="shared" si="1"/>
        <v>64.28571428571429</v>
      </c>
      <c r="E20" s="9">
        <f t="shared" si="1"/>
        <v>35.714285714285715</v>
      </c>
      <c r="F20" s="9">
        <f t="shared" si="1"/>
        <v>64.28571428571429</v>
      </c>
      <c r="G20" s="9">
        <f t="shared" si="1"/>
        <v>50</v>
      </c>
      <c r="H20" s="9">
        <f t="shared" si="1"/>
        <v>42.857142857142854</v>
      </c>
      <c r="I20" s="9">
        <f t="shared" si="1"/>
        <v>35.714285714285715</v>
      </c>
      <c r="J20" s="9">
        <f t="shared" si="1"/>
        <v>35.714285714285715</v>
      </c>
      <c r="K20" s="9">
        <f t="shared" si="1"/>
        <v>28.57142857142857</v>
      </c>
      <c r="L20" s="9">
        <f t="shared" si="1"/>
        <v>7.142857142857142</v>
      </c>
      <c r="M20" s="7">
        <f aca="true" t="shared" si="2" ref="M20:R20">M18/10</f>
        <v>3.6</v>
      </c>
      <c r="N20" s="7">
        <f t="shared" si="2"/>
        <v>3.1</v>
      </c>
      <c r="O20" s="7">
        <f t="shared" si="2"/>
        <v>3.3</v>
      </c>
      <c r="P20" s="7">
        <f t="shared" si="2"/>
        <v>4</v>
      </c>
      <c r="Q20" s="7">
        <f t="shared" si="2"/>
        <v>3.6</v>
      </c>
      <c r="R20" s="7">
        <f t="shared" si="2"/>
        <v>3.2</v>
      </c>
      <c r="S20" s="7">
        <f>S18/10</f>
        <v>4.4</v>
      </c>
    </row>
    <row r="21" spans="1:19" ht="21.75">
      <c r="A21" s="6" t="s">
        <v>12</v>
      </c>
      <c r="B21" s="10">
        <f aca="true" t="shared" si="3" ref="B21:L21">100-B20</f>
        <v>14.285714285714292</v>
      </c>
      <c r="C21" s="10">
        <f t="shared" si="3"/>
        <v>92.85714285714286</v>
      </c>
      <c r="D21" s="10">
        <f t="shared" si="3"/>
        <v>35.71428571428571</v>
      </c>
      <c r="E21" s="10">
        <f t="shared" si="3"/>
        <v>64.28571428571428</v>
      </c>
      <c r="F21" s="10">
        <f t="shared" si="3"/>
        <v>35.71428571428571</v>
      </c>
      <c r="G21" s="10">
        <f>100-G20</f>
        <v>50</v>
      </c>
      <c r="H21" s="10">
        <f>100-H20</f>
        <v>57.142857142857146</v>
      </c>
      <c r="I21" s="10">
        <f>100-I20</f>
        <v>64.28571428571428</v>
      </c>
      <c r="J21" s="10">
        <f>100-J20</f>
        <v>64.28571428571428</v>
      </c>
      <c r="K21" s="10">
        <f t="shared" si="3"/>
        <v>71.42857142857143</v>
      </c>
      <c r="L21" s="10">
        <f t="shared" si="3"/>
        <v>92.85714285714286</v>
      </c>
      <c r="M21" s="10">
        <f aca="true" t="shared" si="4" ref="M21:S21">5-M20</f>
        <v>1.4</v>
      </c>
      <c r="N21" s="10">
        <f t="shared" si="4"/>
        <v>1.9</v>
      </c>
      <c r="O21" s="10">
        <f t="shared" si="4"/>
        <v>1.7000000000000002</v>
      </c>
      <c r="P21" s="10">
        <f t="shared" si="4"/>
        <v>1</v>
      </c>
      <c r="Q21" s="10">
        <f t="shared" si="4"/>
        <v>1.4</v>
      </c>
      <c r="R21" s="10">
        <f t="shared" si="4"/>
        <v>1.7999999999999998</v>
      </c>
      <c r="S21" s="10">
        <f t="shared" si="4"/>
        <v>0.5999999999999996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28">
      <selection activeCell="O10" sqref="O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11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11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11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11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5" ht="21.75">
      <c r="B8" s="8">
        <f aca="true" t="shared" si="0" ref="B8:O8">SUM(B4:B7)</f>
        <v>3</v>
      </c>
      <c r="C8" s="8">
        <f t="shared" si="0"/>
        <v>2</v>
      </c>
      <c r="D8" s="8">
        <f t="shared" si="0"/>
        <v>3</v>
      </c>
      <c r="E8" s="8">
        <f t="shared" si="0"/>
        <v>1</v>
      </c>
      <c r="F8" s="8">
        <f t="shared" si="0"/>
        <v>0</v>
      </c>
      <c r="G8" s="8">
        <f t="shared" si="0"/>
        <v>1</v>
      </c>
      <c r="H8" s="8">
        <f t="shared" si="0"/>
        <v>0</v>
      </c>
      <c r="I8" s="8">
        <f t="shared" si="0"/>
        <v>15</v>
      </c>
      <c r="J8" s="8">
        <f t="shared" si="0"/>
        <v>13</v>
      </c>
      <c r="K8" s="8">
        <f t="shared" si="0"/>
        <v>13</v>
      </c>
      <c r="L8" s="8">
        <f t="shared" si="0"/>
        <v>15</v>
      </c>
      <c r="M8" s="8">
        <f t="shared" si="0"/>
        <v>14</v>
      </c>
      <c r="N8" s="8">
        <f t="shared" si="0"/>
        <v>13</v>
      </c>
      <c r="O8" s="8">
        <f t="shared" si="0"/>
        <v>18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5" ht="21.75">
      <c r="A10" s="6" t="s">
        <v>12</v>
      </c>
      <c r="B10" s="9">
        <f>B8/4*100</f>
        <v>75</v>
      </c>
      <c r="C10" s="9">
        <f aca="true" t="shared" si="1" ref="C10:H10">C8/4*100</f>
        <v>50</v>
      </c>
      <c r="D10" s="9">
        <f t="shared" si="1"/>
        <v>75</v>
      </c>
      <c r="E10" s="9">
        <f t="shared" si="1"/>
        <v>25</v>
      </c>
      <c r="F10" s="9">
        <f t="shared" si="1"/>
        <v>0</v>
      </c>
      <c r="G10" s="9">
        <f t="shared" si="1"/>
        <v>25</v>
      </c>
      <c r="H10" s="9">
        <f t="shared" si="1"/>
        <v>0</v>
      </c>
      <c r="I10" s="7">
        <f>I8/4</f>
        <v>3.75</v>
      </c>
      <c r="J10" s="7">
        <f aca="true" t="shared" si="2" ref="J10:O10">J8/4</f>
        <v>3.25</v>
      </c>
      <c r="K10" s="7">
        <f t="shared" si="2"/>
        <v>3.25</v>
      </c>
      <c r="L10" s="7">
        <f t="shared" si="2"/>
        <v>3.75</v>
      </c>
      <c r="M10" s="7">
        <f t="shared" si="2"/>
        <v>3.5</v>
      </c>
      <c r="N10" s="7">
        <f t="shared" si="2"/>
        <v>3.25</v>
      </c>
      <c r="O10" s="7">
        <f t="shared" si="2"/>
        <v>4.5</v>
      </c>
    </row>
    <row r="11" spans="1:15" ht="21.75">
      <c r="A11" s="6" t="s">
        <v>12</v>
      </c>
      <c r="B11" s="10">
        <f>100-B10</f>
        <v>25</v>
      </c>
      <c r="C11" s="10">
        <f aca="true" t="shared" si="3" ref="C11:H11">100-C10</f>
        <v>50</v>
      </c>
      <c r="D11" s="10">
        <f t="shared" si="3"/>
        <v>25</v>
      </c>
      <c r="E11" s="10">
        <f t="shared" si="3"/>
        <v>75</v>
      </c>
      <c r="F11" s="10">
        <f t="shared" si="3"/>
        <v>100</v>
      </c>
      <c r="G11" s="10">
        <f t="shared" si="3"/>
        <v>75</v>
      </c>
      <c r="H11" s="10">
        <f t="shared" si="3"/>
        <v>100</v>
      </c>
      <c r="I11" s="10">
        <f aca="true" t="shared" si="4" ref="I11:O11">5-I10</f>
        <v>1.25</v>
      </c>
      <c r="J11" s="10">
        <f t="shared" si="4"/>
        <v>1.75</v>
      </c>
      <c r="K11" s="10">
        <f t="shared" si="4"/>
        <v>1.75</v>
      </c>
      <c r="L11" s="10">
        <f t="shared" si="4"/>
        <v>1.25</v>
      </c>
      <c r="M11" s="10">
        <f t="shared" si="4"/>
        <v>1.5</v>
      </c>
      <c r="N11" s="10">
        <f t="shared" si="4"/>
        <v>1.75</v>
      </c>
      <c r="O11" s="10">
        <f t="shared" si="4"/>
        <v>0.5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0"/>
  <sheetViews>
    <sheetView workbookViewId="0" topLeftCell="A1">
      <selection activeCell="O43" sqref="O43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11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11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11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11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11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11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11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11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11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11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11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11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11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11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11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11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11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11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11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11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11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11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11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11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11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11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11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11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11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11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11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11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11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8">
        <f aca="true" t="shared" si="0" ref="B37:M37">SUM(B4:B36)</f>
        <v>11</v>
      </c>
      <c r="C37" s="8">
        <f t="shared" si="0"/>
        <v>17</v>
      </c>
      <c r="D37" s="8">
        <f t="shared" si="0"/>
        <v>122</v>
      </c>
      <c r="E37" s="8">
        <f t="shared" si="0"/>
        <v>95</v>
      </c>
      <c r="F37" s="8">
        <f t="shared" si="0"/>
        <v>124</v>
      </c>
      <c r="G37" s="8">
        <f t="shared" si="0"/>
        <v>107</v>
      </c>
      <c r="H37" s="8">
        <f t="shared" si="0"/>
        <v>127</v>
      </c>
      <c r="I37" s="8">
        <f t="shared" si="0"/>
        <v>124</v>
      </c>
      <c r="J37" s="8">
        <f t="shared" si="0"/>
        <v>130</v>
      </c>
      <c r="K37" s="8">
        <f t="shared" si="0"/>
        <v>143</v>
      </c>
      <c r="L37" s="8">
        <f t="shared" si="0"/>
        <v>136</v>
      </c>
      <c r="M37" s="8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3" ht="21.75">
      <c r="A39" s="6" t="s">
        <v>12</v>
      </c>
      <c r="B39" s="9">
        <f>B37/33*100</f>
        <v>33.33333333333333</v>
      </c>
      <c r="C39" s="9">
        <f>C37/33*100</f>
        <v>51.515151515151516</v>
      </c>
      <c r="D39" s="7">
        <f>D37/33</f>
        <v>3.696969696969697</v>
      </c>
      <c r="E39" s="7">
        <f aca="true" t="shared" si="1" ref="E39:L39">E37/33</f>
        <v>2.878787878787879</v>
      </c>
      <c r="F39" s="7">
        <f t="shared" si="1"/>
        <v>3.757575757575758</v>
      </c>
      <c r="G39" s="7">
        <f t="shared" si="1"/>
        <v>3.242424242424242</v>
      </c>
      <c r="H39" s="7">
        <f t="shared" si="1"/>
        <v>3.8484848484848486</v>
      </c>
      <c r="I39" s="7">
        <f t="shared" si="1"/>
        <v>3.757575757575758</v>
      </c>
      <c r="J39" s="7">
        <f t="shared" si="1"/>
        <v>3.9393939393939394</v>
      </c>
      <c r="K39" s="7">
        <f t="shared" si="1"/>
        <v>4.333333333333333</v>
      </c>
      <c r="L39" s="7">
        <f t="shared" si="1"/>
        <v>4.121212121212121</v>
      </c>
      <c r="M39" s="7">
        <f>M37/33*100</f>
        <v>81.81818181818183</v>
      </c>
    </row>
    <row r="40" spans="1:13" ht="21.75">
      <c r="A40" s="6" t="s">
        <v>12</v>
      </c>
      <c r="B40" s="10">
        <f>100-B39</f>
        <v>66.66666666666667</v>
      </c>
      <c r="C40" s="10">
        <f>100-C39</f>
        <v>48.484848484848484</v>
      </c>
      <c r="D40" s="10">
        <f>5-D39</f>
        <v>1.3030303030303032</v>
      </c>
      <c r="E40" s="10">
        <f aca="true" t="shared" si="2" ref="E40:L40">5-E39</f>
        <v>2.121212121212121</v>
      </c>
      <c r="F40" s="10">
        <f t="shared" si="2"/>
        <v>1.2424242424242422</v>
      </c>
      <c r="G40" s="10">
        <f t="shared" si="2"/>
        <v>1.7575757575757578</v>
      </c>
      <c r="H40" s="10">
        <f t="shared" si="2"/>
        <v>1.1515151515151514</v>
      </c>
      <c r="I40" s="10">
        <f t="shared" si="2"/>
        <v>1.2424242424242422</v>
      </c>
      <c r="J40" s="10">
        <f t="shared" si="2"/>
        <v>1.0606060606060606</v>
      </c>
      <c r="K40" s="10">
        <f t="shared" si="2"/>
        <v>0.666666666666667</v>
      </c>
      <c r="L40" s="10">
        <f t="shared" si="2"/>
        <v>0.8787878787878789</v>
      </c>
      <c r="M40" s="10">
        <f>100-M39</f>
        <v>18.181818181818173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4" sqref="A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0.992187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11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11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11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11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11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11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0" ht="21.75">
      <c r="A10" s="11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</row>
    <row r="11" spans="2:10" ht="21.75">
      <c r="B11" s="8">
        <f aca="true" t="shared" si="0" ref="B11:J11">SUM(B4:B10)</f>
        <v>26</v>
      </c>
      <c r="C11" s="8">
        <f t="shared" si="0"/>
        <v>22</v>
      </c>
      <c r="D11" s="8">
        <f t="shared" si="0"/>
        <v>28</v>
      </c>
      <c r="E11" s="8">
        <f t="shared" si="0"/>
        <v>24</v>
      </c>
      <c r="F11" s="8">
        <f t="shared" si="0"/>
        <v>28</v>
      </c>
      <c r="G11" s="8">
        <f t="shared" si="0"/>
        <v>28</v>
      </c>
      <c r="H11" s="8">
        <f t="shared" si="0"/>
        <v>28</v>
      </c>
      <c r="I11" s="8">
        <f t="shared" si="0"/>
        <v>30</v>
      </c>
      <c r="J11" s="8">
        <f t="shared" si="0"/>
        <v>29</v>
      </c>
    </row>
    <row r="12" spans="1:11" ht="21.75">
      <c r="A12" s="6" t="s">
        <v>11</v>
      </c>
      <c r="B12" s="5" t="s">
        <v>2</v>
      </c>
      <c r="C12" s="5" t="s">
        <v>3</v>
      </c>
      <c r="D12" s="5" t="s">
        <v>4</v>
      </c>
      <c r="E12" s="5" t="s">
        <v>5</v>
      </c>
      <c r="F12" s="5" t="s">
        <v>6</v>
      </c>
      <c r="G12" s="6" t="s">
        <v>7</v>
      </c>
      <c r="H12" s="6" t="s">
        <v>8</v>
      </c>
      <c r="I12" s="6" t="s">
        <v>9</v>
      </c>
      <c r="J12" s="6" t="s">
        <v>10</v>
      </c>
      <c r="K12" t="s">
        <v>20</v>
      </c>
    </row>
    <row r="13" spans="1:10" ht="21.75">
      <c r="A13" s="6" t="s">
        <v>12</v>
      </c>
      <c r="B13" s="7">
        <f>B11/7</f>
        <v>3.7142857142857144</v>
      </c>
      <c r="C13" s="7">
        <f aca="true" t="shared" si="1" ref="C13:J13">C11/7</f>
        <v>3.142857142857143</v>
      </c>
      <c r="D13" s="7">
        <f t="shared" si="1"/>
        <v>4</v>
      </c>
      <c r="E13" s="7">
        <f t="shared" si="1"/>
        <v>3.4285714285714284</v>
      </c>
      <c r="F13" s="7">
        <f t="shared" si="1"/>
        <v>4</v>
      </c>
      <c r="G13" s="7">
        <f t="shared" si="1"/>
        <v>4</v>
      </c>
      <c r="H13" s="7">
        <f t="shared" si="1"/>
        <v>4</v>
      </c>
      <c r="I13" s="7">
        <f t="shared" si="1"/>
        <v>4.285714285714286</v>
      </c>
      <c r="J13" s="7">
        <f t="shared" si="1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